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Q16" i="1" l="1"/>
  <c r="Q17" i="1" s="1"/>
  <c r="Q18" i="1" s="1"/>
  <c r="G16" i="1"/>
  <c r="G18" i="1" s="1"/>
  <c r="G21" i="1" s="1"/>
  <c r="Q21" i="1" l="1"/>
  <c r="Q22" i="1" s="1"/>
  <c r="Q23" i="1" s="1"/>
  <c r="G22" i="1"/>
  <c r="G23" i="1" s="1"/>
  <c r="K26" i="1" l="1"/>
</calcChain>
</file>

<file path=xl/sharedStrings.xml><?xml version="1.0" encoding="utf-8"?>
<sst xmlns="http://schemas.openxmlformats.org/spreadsheetml/2006/main" count="54" uniqueCount="32">
  <si>
    <t>Aportación año en curso</t>
  </si>
  <si>
    <t>Hasta 8.000 euros</t>
  </si>
  <si>
    <t>Tramo impositivo</t>
  </si>
  <si>
    <t>-</t>
  </si>
  <si>
    <t>euros</t>
  </si>
  <si>
    <t>Años hasta la jubilación</t>
  </si>
  <si>
    <t>Rentabilidad esperada de la inversión</t>
  </si>
  <si>
    <t>Resultado bruto</t>
  </si>
  <si>
    <t>Resultado neto</t>
  </si>
  <si>
    <t>Reducción impositiva en el momento de la aportación</t>
  </si>
  <si>
    <t>Cantidad realmente invertida</t>
  </si>
  <si>
    <t>Impuestos pagado</t>
  </si>
  <si>
    <t>Impuestos pagados en el momento de la desinversión</t>
  </si>
  <si>
    <t>Tramo impositivo en el momento de la desinversión por incremento de patrimonio</t>
  </si>
  <si>
    <t>Aportación a realizar en el año actual</t>
  </si>
  <si>
    <t>http://www.expansion.com/economia/2018/01/12/5a58c367ca4741d9278b45a3.html</t>
  </si>
  <si>
    <t>Tramo impositivo por rentas del trabajo esperado en el momento de la desinversión que nos aplique</t>
  </si>
  <si>
    <t>Resultado en un fondo de pesiones medio</t>
  </si>
  <si>
    <t>Nota 1</t>
  </si>
  <si>
    <t>Fuente expansión:</t>
  </si>
  <si>
    <t>La rentabilidad media a largo plazo de los planes de pensiones es de 4,21% anual</t>
  </si>
  <si>
    <t>Tramo impositivo por rentas del trabajo en el momento de la inversión que nos aplique</t>
  </si>
  <si>
    <t>Nota 2</t>
  </si>
  <si>
    <t>Nota 3</t>
  </si>
  <si>
    <t>Los tramos impositivos aplicables actualmente son:</t>
  </si>
  <si>
    <t>Entre</t>
  </si>
  <si>
    <t xml:space="preserve">Por rentas del trabajo, </t>
  </si>
  <si>
    <t>Diferencia en porcentaje:</t>
  </si>
  <si>
    <t>DATOS DE ENTRADA</t>
  </si>
  <si>
    <t>(positivo a favor del plan de pensiones)</t>
  </si>
  <si>
    <t>Las plusvalías generadas en un SICAV tributan como incrementos de patrimonio.</t>
  </si>
  <si>
    <t>Resultado en una SICAV con la misma rentabilidad que fondo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</si>
</sst>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9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9" fontId="0" fillId="0" borderId="0" xfId="0" applyNumberFormat="1"/>
    <xf numFmtId="43" fontId="0" fillId="0" borderId="0" xfId="1" applyFont="1"/>
    <xf numFmtId="169" fontId="0" fillId="0" borderId="0" xfId="1" applyNumberFormat="1" applyFont="1"/>
    <xf numFmtId="169" fontId="0" fillId="0" borderId="0" xfId="0" applyNumberFormat="1"/>
    <xf numFmtId="10" fontId="0" fillId="0" borderId="0" xfId="2" applyNumberFormat="1" applyFont="1"/>
    <xf numFmtId="0" fontId="0" fillId="0" borderId="0" xfId="0" quotePrefix="1"/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69" fontId="0" fillId="0" borderId="1" xfId="1" applyNumberFormat="1" applyFont="1" applyBorder="1"/>
    <xf numFmtId="9" fontId="0" fillId="0" borderId="1" xfId="2" applyFont="1" applyBorder="1"/>
    <xf numFmtId="0" fontId="0" fillId="0" borderId="3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69" fontId="0" fillId="0" borderId="0" xfId="1" applyNumberFormat="1" applyFont="1" applyBorder="1"/>
    <xf numFmtId="169" fontId="0" fillId="0" borderId="0" xfId="0" applyNumberFormat="1" applyBorder="1"/>
    <xf numFmtId="10" fontId="0" fillId="0" borderId="0" xfId="0" applyNumberFormat="1" applyBorder="1"/>
    <xf numFmtId="0" fontId="0" fillId="0" borderId="9" xfId="0" quotePrefix="1" applyBorder="1"/>
    <xf numFmtId="0" fontId="0" fillId="0" borderId="10" xfId="0" applyBorder="1"/>
    <xf numFmtId="0" fontId="0" fillId="0" borderId="11" xfId="0" applyBorder="1"/>
    <xf numFmtId="169" fontId="0" fillId="0" borderId="11" xfId="1" applyNumberFormat="1" applyFont="1" applyBorder="1"/>
    <xf numFmtId="0" fontId="0" fillId="0" borderId="12" xfId="0" applyBorder="1"/>
    <xf numFmtId="10" fontId="0" fillId="0" borderId="0" xfId="2" applyNumberFormat="1" applyFont="1" applyBorder="1"/>
    <xf numFmtId="0" fontId="0" fillId="0" borderId="0" xfId="0" quotePrefix="1" applyBorder="1"/>
    <xf numFmtId="10" fontId="0" fillId="0" borderId="11" xfId="2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2" borderId="1" xfId="2" applyFont="1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169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vertical="center"/>
    </xf>
    <xf numFmtId="10" fontId="4" fillId="0" borderId="4" xfId="2" applyNumberFormat="1" applyFont="1" applyBorder="1" applyAlignment="1">
      <alignment horizontal="center"/>
    </xf>
    <xf numFmtId="10" fontId="4" fillId="0" borderId="3" xfId="2" applyNumberFormat="1" applyFont="1" applyBorder="1" applyAlignment="1">
      <alignment horizontal="center"/>
    </xf>
    <xf numFmtId="0" fontId="5" fillId="0" borderId="0" xfId="0" applyFont="1"/>
    <xf numFmtId="0" fontId="2" fillId="0" borderId="0" xfId="3" applyProtection="1">
      <protection locked="0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554662</xdr:colOff>
      <xdr:row>1</xdr:row>
      <xdr:rowOff>161925</xdr:rowOff>
    </xdr:from>
    <xdr:to>
      <xdr:col>27</xdr:col>
      <xdr:colOff>142425</xdr:colOff>
      <xdr:row>5</xdr:row>
      <xdr:rowOff>76200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3437" y="352425"/>
          <a:ext cx="3854963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pansion.com/economia/2018/01/12/5a58c367ca4741d9278b45a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1"/>
  <sheetViews>
    <sheetView showGridLines="0" showRowColHeaders="0" tabSelected="1" workbookViewId="0">
      <selection activeCell="Y12" sqref="Y12"/>
    </sheetView>
  </sheetViews>
  <sheetFormatPr baseColWidth="10" defaultColWidth="9.140625" defaultRowHeight="15" x14ac:dyDescent="0.25"/>
  <cols>
    <col min="2" max="3" width="11" bestFit="1" customWidth="1"/>
    <col min="5" max="6" width="11" bestFit="1" customWidth="1"/>
    <col min="11" max="11" width="8.42578125" bestFit="1" customWidth="1"/>
    <col min="15" max="15" width="11" bestFit="1" customWidth="1"/>
    <col min="19" max="19" width="9.42578125" bestFit="1" customWidth="1"/>
    <col min="20" max="20" width="13.28515625" bestFit="1" customWidth="1"/>
  </cols>
  <sheetData>
    <row r="2" spans="2:25" ht="15.75" thickBot="1" x14ac:dyDescent="0.3"/>
    <row r="3" spans="2:25" ht="15.75" thickBot="1" x14ac:dyDescent="0.3"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2:2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25" x14ac:dyDescent="0.25">
      <c r="B5" t="s">
        <v>21</v>
      </c>
      <c r="K5" s="34">
        <v>0.24</v>
      </c>
      <c r="M5" t="s">
        <v>22</v>
      </c>
      <c r="O5" s="3"/>
    </row>
    <row r="6" spans="2:25" x14ac:dyDescent="0.25">
      <c r="B6" t="s">
        <v>16</v>
      </c>
      <c r="K6" s="34">
        <v>0.24</v>
      </c>
      <c r="M6" t="s">
        <v>22</v>
      </c>
    </row>
    <row r="7" spans="2:25" x14ac:dyDescent="0.25">
      <c r="K7" s="7"/>
      <c r="O7" s="3"/>
    </row>
    <row r="8" spans="2:25" x14ac:dyDescent="0.25">
      <c r="B8" t="s">
        <v>13</v>
      </c>
      <c r="K8" s="33">
        <v>0.22</v>
      </c>
      <c r="M8" t="s">
        <v>23</v>
      </c>
    </row>
    <row r="9" spans="2:25" x14ac:dyDescent="0.25">
      <c r="K9" s="7"/>
    </row>
    <row r="10" spans="2:25" x14ac:dyDescent="0.25">
      <c r="B10" t="s">
        <v>14</v>
      </c>
      <c r="K10" s="35">
        <v>2000</v>
      </c>
      <c r="L10" t="s">
        <v>4</v>
      </c>
      <c r="M10" s="41" t="s">
        <v>1</v>
      </c>
    </row>
    <row r="11" spans="2:25" x14ac:dyDescent="0.25">
      <c r="B11" t="s">
        <v>5</v>
      </c>
      <c r="K11" s="36">
        <v>20</v>
      </c>
    </row>
    <row r="13" spans="2:25" ht="15.75" thickBot="1" x14ac:dyDescent="0.3"/>
    <row r="14" spans="2:25" x14ac:dyDescent="0.25">
      <c r="B14" s="13" t="s">
        <v>17</v>
      </c>
      <c r="C14" s="14"/>
      <c r="D14" s="14"/>
      <c r="E14" s="14"/>
      <c r="F14" s="14"/>
      <c r="G14" s="14"/>
      <c r="H14" s="14"/>
      <c r="I14" s="15"/>
      <c r="K14" s="13" t="s">
        <v>31</v>
      </c>
      <c r="L14" s="14"/>
      <c r="M14" s="14"/>
      <c r="N14" s="14"/>
      <c r="O14" s="14"/>
      <c r="P14" s="14"/>
      <c r="Q14" s="14"/>
      <c r="R14" s="14"/>
      <c r="S14" s="15"/>
    </row>
    <row r="15" spans="2:25" x14ac:dyDescent="0.25">
      <c r="B15" s="16"/>
      <c r="C15" s="17"/>
      <c r="D15" s="17"/>
      <c r="E15" s="17"/>
      <c r="F15" s="17"/>
      <c r="G15" s="17"/>
      <c r="H15" s="17"/>
      <c r="I15" s="18"/>
      <c r="K15" s="16"/>
      <c r="L15" s="17"/>
      <c r="M15" s="17"/>
      <c r="N15" s="17"/>
      <c r="O15" s="17"/>
      <c r="P15" s="17"/>
      <c r="Q15" s="17"/>
      <c r="R15" s="17"/>
      <c r="S15" s="18"/>
    </row>
    <row r="16" spans="2:25" x14ac:dyDescent="0.25">
      <c r="B16" s="16" t="s">
        <v>0</v>
      </c>
      <c r="C16" s="17"/>
      <c r="D16" s="17"/>
      <c r="E16" s="17"/>
      <c r="F16" s="17"/>
      <c r="G16" s="19">
        <f>K10</f>
        <v>2000</v>
      </c>
      <c r="H16" s="17" t="s">
        <v>4</v>
      </c>
      <c r="I16" s="18"/>
      <c r="K16" s="16" t="s">
        <v>0</v>
      </c>
      <c r="L16" s="17"/>
      <c r="M16" s="17"/>
      <c r="N16" s="17"/>
      <c r="O16" s="17"/>
      <c r="P16" s="17"/>
      <c r="Q16" s="19">
        <f>K10</f>
        <v>2000</v>
      </c>
      <c r="R16" s="17" t="s">
        <v>4</v>
      </c>
      <c r="S16" s="18"/>
      <c r="Y16" s="3"/>
    </row>
    <row r="17" spans="2:26" x14ac:dyDescent="0.25">
      <c r="B17" s="16" t="s">
        <v>9</v>
      </c>
      <c r="C17" s="17"/>
      <c r="D17" s="17"/>
      <c r="E17" s="17"/>
      <c r="F17" s="17"/>
      <c r="G17" s="17">
        <v>0</v>
      </c>
      <c r="H17" s="17" t="s">
        <v>4</v>
      </c>
      <c r="I17" s="18"/>
      <c r="K17" s="16" t="s">
        <v>9</v>
      </c>
      <c r="L17" s="17"/>
      <c r="M17" s="17"/>
      <c r="N17" s="17"/>
      <c r="O17" s="17"/>
      <c r="P17" s="17"/>
      <c r="Q17" s="19">
        <f>Q16*K5</f>
        <v>480</v>
      </c>
      <c r="R17" s="17" t="s">
        <v>4</v>
      </c>
      <c r="S17" s="18"/>
      <c r="Y17" s="3"/>
    </row>
    <row r="18" spans="2:26" x14ac:dyDescent="0.25">
      <c r="B18" s="16" t="s">
        <v>10</v>
      </c>
      <c r="C18" s="17"/>
      <c r="D18" s="17"/>
      <c r="E18" s="17"/>
      <c r="F18" s="17"/>
      <c r="G18" s="20">
        <f>G16-G17</f>
        <v>2000</v>
      </c>
      <c r="H18" s="17" t="s">
        <v>4</v>
      </c>
      <c r="I18" s="18"/>
      <c r="K18" s="16" t="s">
        <v>10</v>
      </c>
      <c r="L18" s="17"/>
      <c r="M18" s="17"/>
      <c r="N18" s="17"/>
      <c r="O18" s="17"/>
      <c r="P18" s="17"/>
      <c r="Q18" s="19">
        <f>Q16-Q17</f>
        <v>1520</v>
      </c>
      <c r="R18" s="17" t="s">
        <v>4</v>
      </c>
      <c r="S18" s="18"/>
      <c r="Y18" s="3"/>
    </row>
    <row r="19" spans="2:26" x14ac:dyDescent="0.25">
      <c r="B19" s="16" t="s">
        <v>6</v>
      </c>
      <c r="C19" s="17"/>
      <c r="D19" s="17"/>
      <c r="E19" s="17"/>
      <c r="F19" s="17"/>
      <c r="G19" s="21">
        <v>0.06</v>
      </c>
      <c r="H19" s="17"/>
      <c r="I19" s="22" t="s">
        <v>18</v>
      </c>
      <c r="K19" s="16" t="s">
        <v>6</v>
      </c>
      <c r="L19" s="17"/>
      <c r="M19" s="17"/>
      <c r="N19" s="17"/>
      <c r="O19" s="17"/>
      <c r="P19" s="17"/>
      <c r="Q19" s="27">
        <v>0.06</v>
      </c>
      <c r="R19" s="28"/>
      <c r="S19" s="18"/>
      <c r="Y19" s="5"/>
      <c r="Z19" s="6"/>
    </row>
    <row r="20" spans="2:26" x14ac:dyDescent="0.25">
      <c r="B20" s="16"/>
      <c r="C20" s="17"/>
      <c r="D20" s="17"/>
      <c r="E20" s="17"/>
      <c r="F20" s="17"/>
      <c r="G20" s="17"/>
      <c r="H20" s="17"/>
      <c r="I20" s="18"/>
      <c r="K20" s="16"/>
      <c r="L20" s="17"/>
      <c r="M20" s="17"/>
      <c r="N20" s="17"/>
      <c r="O20" s="17"/>
      <c r="P20" s="17"/>
      <c r="Q20" s="19"/>
      <c r="R20" s="17"/>
      <c r="S20" s="18"/>
      <c r="Y20" s="3"/>
    </row>
    <row r="21" spans="2:26" x14ac:dyDescent="0.25">
      <c r="B21" s="16" t="s">
        <v>7</v>
      </c>
      <c r="C21" s="17"/>
      <c r="D21" s="17"/>
      <c r="E21" s="17"/>
      <c r="F21" s="17"/>
      <c r="G21" s="19">
        <f>G18*(1+G19)^K11</f>
        <v>6414.2709444256961</v>
      </c>
      <c r="H21" s="17" t="s">
        <v>4</v>
      </c>
      <c r="I21" s="18"/>
      <c r="K21" s="16" t="s">
        <v>7</v>
      </c>
      <c r="L21" s="17"/>
      <c r="M21" s="17"/>
      <c r="N21" s="17"/>
      <c r="O21" s="17"/>
      <c r="P21" s="17"/>
      <c r="Q21" s="19">
        <f>Q18*(1+Q19)^K11</f>
        <v>4874.8459177635286</v>
      </c>
      <c r="R21" s="17" t="s">
        <v>4</v>
      </c>
      <c r="S21" s="18"/>
      <c r="Y21" s="3"/>
    </row>
    <row r="22" spans="2:26" x14ac:dyDescent="0.25">
      <c r="B22" s="16" t="s">
        <v>12</v>
      </c>
      <c r="C22" s="17"/>
      <c r="D22" s="17"/>
      <c r="E22" s="17"/>
      <c r="F22" s="17"/>
      <c r="G22" s="20">
        <f>G21*K6</f>
        <v>1539.4250266621671</v>
      </c>
      <c r="H22" s="17" t="s">
        <v>4</v>
      </c>
      <c r="I22" s="18"/>
      <c r="K22" s="16" t="s">
        <v>11</v>
      </c>
      <c r="L22" s="17"/>
      <c r="M22" s="17"/>
      <c r="N22" s="17"/>
      <c r="O22" s="17"/>
      <c r="P22" s="17"/>
      <c r="Q22" s="19">
        <f>(Q21-Q18)*K8</f>
        <v>738.0661019079763</v>
      </c>
      <c r="R22" s="17" t="s">
        <v>4</v>
      </c>
      <c r="S22" s="18"/>
      <c r="Y22" s="3"/>
    </row>
    <row r="23" spans="2:26" ht="15.75" thickBot="1" x14ac:dyDescent="0.3">
      <c r="B23" s="23" t="s">
        <v>8</v>
      </c>
      <c r="C23" s="24"/>
      <c r="D23" s="24"/>
      <c r="E23" s="24"/>
      <c r="F23" s="24"/>
      <c r="G23" s="25">
        <f>G21-G22</f>
        <v>4874.8459177635286</v>
      </c>
      <c r="H23" s="24" t="s">
        <v>4</v>
      </c>
      <c r="I23" s="26"/>
      <c r="K23" s="23" t="s">
        <v>8</v>
      </c>
      <c r="L23" s="24"/>
      <c r="M23" s="24"/>
      <c r="N23" s="24"/>
      <c r="O23" s="24"/>
      <c r="P23" s="24"/>
      <c r="Q23" s="25">
        <f>Q21-Q22</f>
        <v>4136.7798158555524</v>
      </c>
      <c r="R23" s="29" t="s">
        <v>4</v>
      </c>
      <c r="S23" s="26"/>
      <c r="Y23" s="3"/>
      <c r="Z23" s="5"/>
    </row>
    <row r="25" spans="2:26" ht="15.75" thickBot="1" x14ac:dyDescent="0.3">
      <c r="G25" s="3"/>
      <c r="O25" s="3"/>
    </row>
    <row r="26" spans="2:26" ht="27" thickBot="1" x14ac:dyDescent="0.45">
      <c r="H26" s="38" t="s">
        <v>27</v>
      </c>
      <c r="I26" s="12"/>
      <c r="J26" s="12"/>
      <c r="K26" s="40">
        <f>G23/Q23-1</f>
        <v>0.17841561184356447</v>
      </c>
      <c r="L26" s="39"/>
      <c r="N26" t="s">
        <v>29</v>
      </c>
      <c r="O26" s="1"/>
      <c r="R26" s="17"/>
      <c r="S26" s="17"/>
      <c r="T26" s="17"/>
    </row>
    <row r="27" spans="2:26" x14ac:dyDescent="0.25">
      <c r="G27" s="4"/>
      <c r="O27" s="4"/>
      <c r="R27" s="17"/>
      <c r="S27" s="17"/>
      <c r="T27" s="17"/>
    </row>
    <row r="28" spans="2:26" x14ac:dyDescent="0.25">
      <c r="G28" s="4"/>
      <c r="O28" s="4"/>
      <c r="R28" s="17"/>
      <c r="S28" s="17"/>
      <c r="T28" s="17"/>
    </row>
    <row r="29" spans="2:26" x14ac:dyDescent="0.25">
      <c r="G29" s="4"/>
      <c r="O29" s="4"/>
      <c r="R29" s="17"/>
      <c r="S29" s="17"/>
      <c r="T29" s="17"/>
    </row>
    <row r="30" spans="2:26" x14ac:dyDescent="0.25">
      <c r="B30" t="s">
        <v>18</v>
      </c>
      <c r="C30" t="s">
        <v>20</v>
      </c>
      <c r="O30" s="1"/>
      <c r="R30" s="17"/>
      <c r="S30" s="17"/>
      <c r="T30" s="17"/>
    </row>
    <row r="31" spans="2:26" x14ac:dyDescent="0.25">
      <c r="C31" t="s">
        <v>19</v>
      </c>
      <c r="E31" s="42" t="s">
        <v>15</v>
      </c>
      <c r="G31" s="1"/>
    </row>
    <row r="32" spans="2:26" x14ac:dyDescent="0.25">
      <c r="G32" s="3"/>
      <c r="O32" s="3"/>
    </row>
    <row r="33" spans="2:16" x14ac:dyDescent="0.25">
      <c r="B33" t="s">
        <v>22</v>
      </c>
      <c r="C33" t="s">
        <v>26</v>
      </c>
      <c r="G33" s="4"/>
      <c r="H33" s="8" t="s">
        <v>2</v>
      </c>
      <c r="I33" s="8"/>
      <c r="J33" s="8"/>
      <c r="O33" s="2"/>
    </row>
    <row r="34" spans="2:16" x14ac:dyDescent="0.25">
      <c r="C34" t="s">
        <v>24</v>
      </c>
      <c r="G34" s="3"/>
      <c r="H34" s="8" t="s">
        <v>25</v>
      </c>
      <c r="I34" s="8"/>
      <c r="J34" s="9"/>
      <c r="O34" s="3"/>
      <c r="P34" s="5"/>
    </row>
    <row r="35" spans="2:16" x14ac:dyDescent="0.25">
      <c r="B35" s="3"/>
      <c r="H35" s="10">
        <v>0</v>
      </c>
      <c r="I35" s="10">
        <v>12450</v>
      </c>
      <c r="J35" s="11">
        <v>0.19</v>
      </c>
    </row>
    <row r="36" spans="2:16" x14ac:dyDescent="0.25">
      <c r="B36" s="3"/>
      <c r="H36" s="10">
        <v>12450</v>
      </c>
      <c r="I36" s="10">
        <v>20200</v>
      </c>
      <c r="J36" s="11">
        <v>0.24</v>
      </c>
    </row>
    <row r="37" spans="2:16" x14ac:dyDescent="0.25">
      <c r="B37" s="3"/>
      <c r="H37" s="10">
        <v>20200</v>
      </c>
      <c r="I37" s="10">
        <v>35200</v>
      </c>
      <c r="J37" s="11">
        <v>0.3</v>
      </c>
    </row>
    <row r="38" spans="2:16" x14ac:dyDescent="0.25">
      <c r="B38" s="3"/>
      <c r="H38" s="10">
        <v>35200</v>
      </c>
      <c r="I38" s="10">
        <v>60000</v>
      </c>
      <c r="J38" s="11">
        <v>0.37</v>
      </c>
    </row>
    <row r="39" spans="2:16" x14ac:dyDescent="0.25">
      <c r="B39" s="3"/>
      <c r="H39" s="10">
        <v>60000</v>
      </c>
      <c r="I39" s="10" t="s">
        <v>3</v>
      </c>
      <c r="J39" s="11">
        <v>0.45</v>
      </c>
    </row>
    <row r="41" spans="2:16" x14ac:dyDescent="0.25">
      <c r="B41" t="s">
        <v>23</v>
      </c>
      <c r="C41" t="s">
        <v>30</v>
      </c>
    </row>
  </sheetData>
  <sheetProtection algorithmName="SHA-512" hashValue="mXMK19fnu5Syd4jFTWpf/Dm5B0rEBC2kEHKeB2FO0Oe/Ohv0pXd8EcdC9oJ5XxmwaTbuTns4nnWHVd10h4kB9w==" saltValue="FNV027c0vfSivV5wvQioCA==" spinCount="100000" sheet="1" objects="1" scenarios="1"/>
  <mergeCells count="4">
    <mergeCell ref="H33:J33"/>
    <mergeCell ref="H34:I34"/>
    <mergeCell ref="B3:M3"/>
    <mergeCell ref="K26:L26"/>
  </mergeCells>
  <hyperlinks>
    <hyperlink ref="E3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2018-02-18T12:41:29Z</dcterms:modified>
</cp:coreProperties>
</file>